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50" tabRatio="264" activeTab="0"/>
  </bookViews>
  <sheets>
    <sheet name="RADA RODZICÓW SP195 rok szkoln" sheetId="1" r:id="rId1"/>
  </sheets>
  <definedNames>
    <definedName name="_xlnm.Print_Area" localSheetId="0">'RADA RODZICÓW SP195 rok szkoln'!$A$1:$K$67</definedName>
  </definedNames>
  <calcPr fullCalcOnLoad="1"/>
</workbook>
</file>

<file path=xl/sharedStrings.xml><?xml version="1.0" encoding="utf-8"?>
<sst xmlns="http://schemas.openxmlformats.org/spreadsheetml/2006/main" count="98" uniqueCount="92">
  <si>
    <t>KLASA</t>
  </si>
  <si>
    <t>DEKLAROWANE:</t>
  </si>
  <si>
    <t>WPŁATY</t>
  </si>
  <si>
    <t>NIEDOPŁATA</t>
  </si>
  <si>
    <t>WPŁATY DODATK.</t>
  </si>
  <si>
    <t>KWOTA</t>
  </si>
  <si>
    <t>il.osób dekl/wszyst.</t>
  </si>
  <si>
    <t>INDYWIDUALNE</t>
  </si>
  <si>
    <t>GRUPOWE</t>
  </si>
  <si>
    <t>RAZEM</t>
  </si>
  <si>
    <t>II A</t>
  </si>
  <si>
    <t>II B</t>
  </si>
  <si>
    <t>V A</t>
  </si>
  <si>
    <t>V B</t>
  </si>
  <si>
    <t>VI A</t>
  </si>
  <si>
    <t>VI B</t>
  </si>
  <si>
    <t>xxxx</t>
  </si>
  <si>
    <t>SALDO Z POPRZEDNIEGO ROKU SZK.:</t>
  </si>
  <si>
    <t>PLANOWANE WYDATKI W BIEŻĄCYM ROKU SZKOLNYM:</t>
  </si>
  <si>
    <t>wydatki na Dzień Edukacji.</t>
  </si>
  <si>
    <t>zabawa karnawałowa</t>
  </si>
  <si>
    <t>NAGRODY NA KONIEC ROKU</t>
  </si>
  <si>
    <t>wydatki biurowe</t>
  </si>
  <si>
    <t>RAZEM PLANOWANE WYDATKI</t>
  </si>
  <si>
    <t>WYDATKI W BIEŻĄCYM ROKU SZKOLNYM:</t>
  </si>
  <si>
    <t>środki opatr. do gab pielęgniarki</t>
  </si>
  <si>
    <t>koszt zabawy karnawałowej</t>
  </si>
  <si>
    <t>prowizje bankowe</t>
  </si>
  <si>
    <t>SALDO BIEŻĄCE</t>
  </si>
  <si>
    <t xml:space="preserve">w tym fundusz Świetlicowy </t>
  </si>
  <si>
    <t>BANK POCZTOWY S.A. RACHUNEK NR:</t>
  </si>
  <si>
    <t>05 1320 1104 3021 9197 2000 0001</t>
  </si>
  <si>
    <t>przy wpłatach proszę podać: Imię Nazwisko (dziecka), klasa, szkoła; np. Jan Nowak, IIB SP (GMN)</t>
  </si>
  <si>
    <t>O2</t>
  </si>
  <si>
    <t>O1</t>
  </si>
  <si>
    <t>sporządził: Skarbnik Rady Rodziców Patrycja Biernacka</t>
  </si>
  <si>
    <t>wydatki na gabinet lekarski</t>
  </si>
  <si>
    <t>dofinansowanie wycieczek</t>
  </si>
  <si>
    <t>dofinansowania wycieczek</t>
  </si>
  <si>
    <t>IA</t>
  </si>
  <si>
    <t>IB</t>
  </si>
  <si>
    <t>II A GMN</t>
  </si>
  <si>
    <t>19/23</t>
  </si>
  <si>
    <t>nagrody ze stowarzyszenia</t>
  </si>
  <si>
    <t>zakup ciastek na Dzien Dziecka</t>
  </si>
  <si>
    <t>nagrody na koniec roku</t>
  </si>
  <si>
    <t>III A GMN</t>
  </si>
  <si>
    <t>wypłata składek świetlicy</t>
  </si>
  <si>
    <t>zakup tablic</t>
  </si>
  <si>
    <t>18/23</t>
  </si>
  <si>
    <t>18/22</t>
  </si>
  <si>
    <t>poczęstunek egzamin gimnazjum</t>
  </si>
  <si>
    <t>konkursy-opłata, nagrody</t>
  </si>
  <si>
    <t>opłata za planetarium</t>
  </si>
  <si>
    <t>zakup krzeseł</t>
  </si>
  <si>
    <t>dofinansowanie na koniec roku gimnazjum</t>
  </si>
  <si>
    <t>saldo RR</t>
  </si>
  <si>
    <t>RADA RODZICÓW PRZY SZKOLE PODSTAWOWEJ NR 195</t>
  </si>
  <si>
    <t>RADA RODZICÓW  ROK SZKOLNY 2017/2018</t>
  </si>
  <si>
    <t>IC</t>
  </si>
  <si>
    <t>IIIA</t>
  </si>
  <si>
    <t>IIIB</t>
  </si>
  <si>
    <t>IIIC</t>
  </si>
  <si>
    <t>IIID</t>
  </si>
  <si>
    <t>IIIE</t>
  </si>
  <si>
    <t>IVA</t>
  </si>
  <si>
    <t>IVB</t>
  </si>
  <si>
    <t>IVC</t>
  </si>
  <si>
    <t>IVD</t>
  </si>
  <si>
    <t>VIIA</t>
  </si>
  <si>
    <t>VIIB</t>
  </si>
  <si>
    <t>II B GMN</t>
  </si>
  <si>
    <t>W TYM FUNDUSZ ŚWIETLICY  27438,35</t>
  </si>
  <si>
    <t>23/32</t>
  </si>
  <si>
    <t>20/26</t>
  </si>
  <si>
    <t>18/27</t>
  </si>
  <si>
    <t>19/24</t>
  </si>
  <si>
    <t>17/21</t>
  </si>
  <si>
    <t>19/26</t>
  </si>
  <si>
    <t>17/18</t>
  </si>
  <si>
    <t>18/19</t>
  </si>
  <si>
    <t>15/19</t>
  </si>
  <si>
    <t>16/23</t>
  </si>
  <si>
    <t>9/9</t>
  </si>
  <si>
    <t>14/24</t>
  </si>
  <si>
    <t>22/28</t>
  </si>
  <si>
    <t>składka świetlicy 05/2017</t>
  </si>
  <si>
    <t>składka świetlicy 06/2017</t>
  </si>
  <si>
    <t>składka świetlicy 09/2017</t>
  </si>
  <si>
    <t>składka świetlicy 10/2017</t>
  </si>
  <si>
    <t>składka świetlicy 11/2017</t>
  </si>
  <si>
    <t>Zestawienie deklaracji i wpłat na Radę Rodziców SP 195 aktualne na dzień 2018.01.31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</si>
</sst>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\ ??/??"/>
    <numFmt numFmtId="165" formatCode="#,##0.00\ [$zł-415];[Red]\-#,##0.00\ [$zł-415]"/>
  </numFmts>
  <fonts count="47">
    <font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b/>
      <u val="single"/>
      <sz val="11"/>
      <name val="Arial"/>
      <family val="2"/>
    </font>
    <font>
      <sz val="12"/>
      <name val="Arial"/>
      <family val="2"/>
    </font>
    <font>
      <sz val="7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11" xfId="0" applyNumberForma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165" fontId="0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5" fontId="5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165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65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0" fillId="0" borderId="11" xfId="0" applyNumberFormat="1" applyBorder="1" applyAlignment="1">
      <alignment horizontal="center"/>
    </xf>
    <xf numFmtId="165" fontId="0" fillId="0" borderId="11" xfId="0" applyNumberForma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2" fontId="4" fillId="0" borderId="12" xfId="0" applyNumberFormat="1" applyFont="1" applyBorder="1" applyAlignment="1">
      <alignment/>
    </xf>
    <xf numFmtId="165" fontId="0" fillId="0" borderId="12" xfId="0" applyNumberFormat="1" applyBorder="1" applyAlignment="1">
      <alignment/>
    </xf>
    <xf numFmtId="0" fontId="0" fillId="0" borderId="13" xfId="0" applyFill="1" applyBorder="1" applyAlignment="1">
      <alignment horizontal="center"/>
    </xf>
    <xf numFmtId="2" fontId="0" fillId="0" borderId="14" xfId="0" applyNumberFormat="1" applyFill="1" applyBorder="1" applyAlignment="1">
      <alignment/>
    </xf>
    <xf numFmtId="2" fontId="0" fillId="0" borderId="13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2" fontId="0" fillId="0" borderId="16" xfId="0" applyNumberFormat="1" applyBorder="1" applyAlignment="1">
      <alignment/>
    </xf>
    <xf numFmtId="49" fontId="0" fillId="0" borderId="16" xfId="0" applyNumberFormat="1" applyBorder="1" applyAlignment="1">
      <alignment horizontal="center"/>
    </xf>
    <xf numFmtId="2" fontId="0" fillId="0" borderId="16" xfId="0" applyNumberFormat="1" applyFill="1" applyBorder="1" applyAlignment="1">
      <alignment/>
    </xf>
    <xf numFmtId="2" fontId="0" fillId="0" borderId="17" xfId="0" applyNumberFormat="1" applyFill="1" applyBorder="1" applyAlignment="1">
      <alignment/>
    </xf>
    <xf numFmtId="165" fontId="4" fillId="33" borderId="10" xfId="0" applyNumberFormat="1" applyFont="1" applyFill="1" applyBorder="1" applyAlignment="1">
      <alignment/>
    </xf>
    <xf numFmtId="165" fontId="4" fillId="33" borderId="12" xfId="0" applyNumberFormat="1" applyFont="1" applyFill="1" applyBorder="1" applyAlignment="1">
      <alignment/>
    </xf>
    <xf numFmtId="165" fontId="0" fillId="34" borderId="10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65" fontId="4" fillId="35" borderId="10" xfId="0" applyNumberFormat="1" applyFont="1" applyFill="1" applyBorder="1" applyAlignment="1">
      <alignment/>
    </xf>
    <xf numFmtId="165" fontId="4" fillId="36" borderId="1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0" fontId="4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37" borderId="11" xfId="0" applyFill="1" applyBorder="1" applyAlignment="1">
      <alignment/>
    </xf>
    <xf numFmtId="0" fontId="0" fillId="37" borderId="11" xfId="0" applyFont="1" applyFill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5C8526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55E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view="pageBreakPreview" zoomScaleSheetLayoutView="100" zoomScalePageLayoutView="0" workbookViewId="0" topLeftCell="A6">
      <selection activeCell="I25" sqref="I25"/>
    </sheetView>
  </sheetViews>
  <sheetFormatPr defaultColWidth="11.57421875" defaultRowHeight="12.75"/>
  <cols>
    <col min="1" max="1" width="10.57421875" style="0" customWidth="1"/>
    <col min="2" max="2" width="11.57421875" style="0" customWidth="1"/>
    <col min="3" max="4" width="16.8515625" style="0" customWidth="1"/>
    <col min="5" max="5" width="12.421875" style="0" customWidth="1"/>
    <col min="6" max="6" width="12.7109375" style="0" customWidth="1"/>
    <col min="7" max="8" width="12.57421875" style="0" customWidth="1"/>
    <col min="9" max="9" width="11.7109375" style="0" bestFit="1" customWidth="1"/>
  </cols>
  <sheetData>
    <row r="1" ht="12.75">
      <c r="C1" t="s">
        <v>58</v>
      </c>
    </row>
    <row r="2" ht="13.5" thickBot="1"/>
    <row r="3" spans="1:9" ht="13.5" thickBot="1">
      <c r="A3" s="50" t="s">
        <v>0</v>
      </c>
      <c r="B3" s="52" t="s">
        <v>1</v>
      </c>
      <c r="C3" s="52"/>
      <c r="D3" s="52" t="s">
        <v>2</v>
      </c>
      <c r="E3" s="52"/>
      <c r="F3" s="52"/>
      <c r="G3" s="46" t="s">
        <v>3</v>
      </c>
      <c r="H3" s="24" t="s">
        <v>4</v>
      </c>
      <c r="I3" s="2"/>
    </row>
    <row r="4" spans="1:8" ht="13.5" thickBot="1">
      <c r="A4" s="51"/>
      <c r="B4" s="1" t="s">
        <v>5</v>
      </c>
      <c r="C4" s="3" t="s">
        <v>6</v>
      </c>
      <c r="D4" s="1" t="s">
        <v>7</v>
      </c>
      <c r="E4" s="1" t="s">
        <v>8</v>
      </c>
      <c r="F4" s="1" t="s">
        <v>9</v>
      </c>
      <c r="G4" s="47"/>
      <c r="H4" s="39"/>
    </row>
    <row r="5" spans="1:10" ht="15" customHeight="1">
      <c r="A5" s="28" t="s">
        <v>34</v>
      </c>
      <c r="B5" s="4">
        <v>1200</v>
      </c>
      <c r="C5" s="22" t="s">
        <v>82</v>
      </c>
      <c r="D5" s="5">
        <v>50</v>
      </c>
      <c r="E5" s="5">
        <v>360</v>
      </c>
      <c r="F5" s="5">
        <f>D5+E5</f>
        <v>410</v>
      </c>
      <c r="G5" s="29">
        <f>B5-F5</f>
        <v>790</v>
      </c>
      <c r="H5" s="44">
        <v>1014.7</v>
      </c>
      <c r="I5" t="s">
        <v>86</v>
      </c>
      <c r="J5" s="9"/>
    </row>
    <row r="6" spans="1:9" ht="15" customHeight="1">
      <c r="A6" s="28" t="s">
        <v>33</v>
      </c>
      <c r="B6" s="4"/>
      <c r="C6" s="22"/>
      <c r="D6" s="5">
        <v>180</v>
      </c>
      <c r="E6" s="5"/>
      <c r="F6" s="5">
        <f aca="true" t="shared" si="0" ref="F6:F29">D6+E6</f>
        <v>180</v>
      </c>
      <c r="G6" s="29">
        <f aca="true" t="shared" si="1" ref="G6:G29">B6-F6</f>
        <v>-180</v>
      </c>
      <c r="H6" s="40">
        <v>500</v>
      </c>
      <c r="I6" t="s">
        <v>43</v>
      </c>
    </row>
    <row r="7" spans="1:9" ht="15" customHeight="1">
      <c r="A7" s="28" t="s">
        <v>39</v>
      </c>
      <c r="B7" s="4"/>
      <c r="C7" s="22"/>
      <c r="D7" s="5">
        <v>150</v>
      </c>
      <c r="E7" s="5"/>
      <c r="F7" s="5">
        <f t="shared" si="0"/>
        <v>150</v>
      </c>
      <c r="G7" s="29">
        <f t="shared" si="1"/>
        <v>-150</v>
      </c>
      <c r="H7" s="40">
        <v>373.3</v>
      </c>
      <c r="I7" t="s">
        <v>87</v>
      </c>
    </row>
    <row r="8" spans="1:9" ht="15" customHeight="1">
      <c r="A8" s="28" t="s">
        <v>40</v>
      </c>
      <c r="B8" s="4">
        <v>1150</v>
      </c>
      <c r="C8" s="22" t="s">
        <v>81</v>
      </c>
      <c r="D8" s="5">
        <v>80</v>
      </c>
      <c r="E8" s="5"/>
      <c r="F8" s="5">
        <f t="shared" si="0"/>
        <v>80</v>
      </c>
      <c r="G8" s="29">
        <f t="shared" si="1"/>
        <v>1070</v>
      </c>
      <c r="H8" s="40">
        <f>1616.84+1310</f>
        <v>2926.84</v>
      </c>
      <c r="I8" t="s">
        <v>88</v>
      </c>
    </row>
    <row r="9" spans="1:9" ht="15" customHeight="1">
      <c r="A9" s="28" t="s">
        <v>59</v>
      </c>
      <c r="B9" s="4"/>
      <c r="C9" s="22"/>
      <c r="D9" s="5">
        <v>75</v>
      </c>
      <c r="E9" s="5"/>
      <c r="F9" s="5">
        <f t="shared" si="0"/>
        <v>75</v>
      </c>
      <c r="G9" s="29">
        <f t="shared" si="1"/>
        <v>-75</v>
      </c>
      <c r="H9" s="40">
        <v>882.44</v>
      </c>
      <c r="I9" t="s">
        <v>89</v>
      </c>
    </row>
    <row r="10" spans="1:9" ht="15" customHeight="1">
      <c r="A10" s="28" t="s">
        <v>10</v>
      </c>
      <c r="B10" s="4">
        <v>1300</v>
      </c>
      <c r="C10" s="22" t="s">
        <v>80</v>
      </c>
      <c r="D10" s="5">
        <v>50</v>
      </c>
      <c r="E10" s="5"/>
      <c r="F10" s="5">
        <f t="shared" si="0"/>
        <v>50</v>
      </c>
      <c r="G10" s="29">
        <f t="shared" si="1"/>
        <v>1250</v>
      </c>
      <c r="H10" s="40">
        <v>540</v>
      </c>
      <c r="I10" t="s">
        <v>90</v>
      </c>
    </row>
    <row r="11" spans="1:8" ht="15" customHeight="1">
      <c r="A11" s="28" t="s">
        <v>11</v>
      </c>
      <c r="B11" s="4">
        <v>460</v>
      </c>
      <c r="C11" s="22" t="s">
        <v>79</v>
      </c>
      <c r="D11" s="5">
        <v>100</v>
      </c>
      <c r="E11" s="5"/>
      <c r="F11" s="5">
        <f t="shared" si="0"/>
        <v>100</v>
      </c>
      <c r="G11" s="29">
        <f t="shared" si="1"/>
        <v>360</v>
      </c>
      <c r="H11" s="40"/>
    </row>
    <row r="12" spans="1:8" ht="15" customHeight="1">
      <c r="A12" s="28" t="s">
        <v>60</v>
      </c>
      <c r="B12" s="4"/>
      <c r="C12" s="22"/>
      <c r="D12" s="5"/>
      <c r="E12" s="5"/>
      <c r="F12" s="5">
        <f t="shared" si="0"/>
        <v>0</v>
      </c>
      <c r="G12" s="29">
        <f t="shared" si="1"/>
        <v>0</v>
      </c>
      <c r="H12" s="40"/>
    </row>
    <row r="13" spans="1:8" ht="15" customHeight="1">
      <c r="A13" s="28" t="s">
        <v>61</v>
      </c>
      <c r="B13" s="4"/>
      <c r="C13" s="22"/>
      <c r="D13" s="5">
        <v>100</v>
      </c>
      <c r="E13" s="5"/>
      <c r="F13" s="5">
        <f t="shared" si="0"/>
        <v>100</v>
      </c>
      <c r="G13" s="29">
        <f t="shared" si="1"/>
        <v>-100</v>
      </c>
      <c r="H13" s="40"/>
    </row>
    <row r="14" spans="1:8" ht="15" customHeight="1">
      <c r="A14" s="28" t="s">
        <v>62</v>
      </c>
      <c r="B14" s="4">
        <v>750</v>
      </c>
      <c r="C14" s="22" t="s">
        <v>83</v>
      </c>
      <c r="D14" s="5">
        <v>50</v>
      </c>
      <c r="E14" s="5"/>
      <c r="F14" s="5">
        <f t="shared" si="0"/>
        <v>50</v>
      </c>
      <c r="G14" s="29">
        <f t="shared" si="1"/>
        <v>700</v>
      </c>
      <c r="H14" s="40"/>
    </row>
    <row r="15" spans="1:8" ht="15" customHeight="1">
      <c r="A15" s="28" t="s">
        <v>63</v>
      </c>
      <c r="B15" s="4">
        <v>950</v>
      </c>
      <c r="C15" s="22" t="s">
        <v>42</v>
      </c>
      <c r="D15" s="5">
        <v>50</v>
      </c>
      <c r="E15" s="5">
        <v>650</v>
      </c>
      <c r="F15" s="5">
        <f t="shared" si="0"/>
        <v>700</v>
      </c>
      <c r="G15" s="29">
        <f t="shared" si="1"/>
        <v>250</v>
      </c>
      <c r="H15" s="40"/>
    </row>
    <row r="16" spans="1:8" ht="15" customHeight="1">
      <c r="A16" s="28" t="s">
        <v>64</v>
      </c>
      <c r="B16" s="4">
        <v>920</v>
      </c>
      <c r="C16" s="22" t="s">
        <v>49</v>
      </c>
      <c r="D16" s="5">
        <v>420</v>
      </c>
      <c r="E16" s="5"/>
      <c r="F16" s="5">
        <f t="shared" si="0"/>
        <v>420</v>
      </c>
      <c r="G16" s="29">
        <f t="shared" si="1"/>
        <v>500</v>
      </c>
      <c r="H16" s="40"/>
    </row>
    <row r="17" spans="1:8" ht="15" customHeight="1">
      <c r="A17" s="28" t="s">
        <v>65</v>
      </c>
      <c r="B17" s="4">
        <v>850</v>
      </c>
      <c r="C17" s="22" t="s">
        <v>77</v>
      </c>
      <c r="D17" s="5">
        <v>50</v>
      </c>
      <c r="E17" s="5"/>
      <c r="F17" s="5">
        <f t="shared" si="0"/>
        <v>50</v>
      </c>
      <c r="G17" s="29">
        <f t="shared" si="1"/>
        <v>800</v>
      </c>
      <c r="H17" s="40"/>
    </row>
    <row r="18" spans="1:8" ht="15" customHeight="1">
      <c r="A18" s="28" t="s">
        <v>66</v>
      </c>
      <c r="B18" s="4">
        <v>890</v>
      </c>
      <c r="C18" s="22" t="s">
        <v>76</v>
      </c>
      <c r="D18" s="5">
        <v>130</v>
      </c>
      <c r="E18" s="5"/>
      <c r="F18" s="5">
        <f t="shared" si="0"/>
        <v>130</v>
      </c>
      <c r="G18" s="29">
        <f t="shared" si="1"/>
        <v>760</v>
      </c>
      <c r="H18" s="40"/>
    </row>
    <row r="19" spans="1:8" ht="15" customHeight="1">
      <c r="A19" s="28" t="s">
        <v>67</v>
      </c>
      <c r="B19" s="4">
        <v>750</v>
      </c>
      <c r="C19" s="22" t="s">
        <v>50</v>
      </c>
      <c r="D19" s="5">
        <v>200</v>
      </c>
      <c r="E19" s="5"/>
      <c r="F19" s="5">
        <f t="shared" si="0"/>
        <v>200</v>
      </c>
      <c r="G19" s="29">
        <f t="shared" si="1"/>
        <v>550</v>
      </c>
      <c r="H19" s="40"/>
    </row>
    <row r="20" spans="1:8" ht="15" customHeight="1">
      <c r="A20" s="28" t="s">
        <v>68</v>
      </c>
      <c r="B20" s="4">
        <v>700</v>
      </c>
      <c r="C20" s="22" t="s">
        <v>50</v>
      </c>
      <c r="D20" s="5">
        <f>275+50+50</f>
        <v>375</v>
      </c>
      <c r="E20" s="5"/>
      <c r="F20" s="5">
        <f t="shared" si="0"/>
        <v>375</v>
      </c>
      <c r="G20" s="29">
        <f t="shared" si="1"/>
        <v>325</v>
      </c>
      <c r="H20" s="40"/>
    </row>
    <row r="21" spans="1:8" ht="15" customHeight="1">
      <c r="A21" s="28" t="s">
        <v>12</v>
      </c>
      <c r="B21" s="4">
        <v>680</v>
      </c>
      <c r="C21" s="22" t="s">
        <v>78</v>
      </c>
      <c r="D21" s="5"/>
      <c r="E21" s="5"/>
      <c r="F21" s="5">
        <f t="shared" si="0"/>
        <v>0</v>
      </c>
      <c r="G21" s="29">
        <f t="shared" si="1"/>
        <v>680</v>
      </c>
      <c r="H21" s="40"/>
    </row>
    <row r="22" spans="1:8" ht="15" customHeight="1">
      <c r="A22" s="28" t="s">
        <v>13</v>
      </c>
      <c r="B22" s="4">
        <v>840</v>
      </c>
      <c r="C22" s="22" t="s">
        <v>75</v>
      </c>
      <c r="D22" s="5"/>
      <c r="E22" s="5">
        <v>600</v>
      </c>
      <c r="F22" s="5">
        <f t="shared" si="0"/>
        <v>600</v>
      </c>
      <c r="G22" s="29">
        <f t="shared" si="1"/>
        <v>240</v>
      </c>
      <c r="H22" s="40"/>
    </row>
    <row r="23" spans="1:8" ht="15" customHeight="1">
      <c r="A23" s="28" t="s">
        <v>14</v>
      </c>
      <c r="B23" s="4">
        <v>890</v>
      </c>
      <c r="C23" s="22" t="s">
        <v>74</v>
      </c>
      <c r="D23" s="5"/>
      <c r="E23" s="5"/>
      <c r="F23" s="5">
        <f t="shared" si="0"/>
        <v>0</v>
      </c>
      <c r="G23" s="29">
        <f t="shared" si="1"/>
        <v>890</v>
      </c>
      <c r="H23" s="41"/>
    </row>
    <row r="24" spans="1:8" ht="15" customHeight="1">
      <c r="A24" s="28" t="s">
        <v>15</v>
      </c>
      <c r="B24" s="4">
        <v>740</v>
      </c>
      <c r="C24" s="22" t="s">
        <v>50</v>
      </c>
      <c r="D24" s="5">
        <v>100</v>
      </c>
      <c r="E24" s="5">
        <f>270+50</f>
        <v>320</v>
      </c>
      <c r="F24" s="5">
        <f t="shared" si="0"/>
        <v>420</v>
      </c>
      <c r="G24" s="29">
        <f t="shared" si="1"/>
        <v>320</v>
      </c>
      <c r="H24" s="41"/>
    </row>
    <row r="25" spans="1:8" ht="15" customHeight="1">
      <c r="A25" s="28" t="s">
        <v>69</v>
      </c>
      <c r="B25" s="4">
        <v>700</v>
      </c>
      <c r="C25" s="22" t="s">
        <v>84</v>
      </c>
      <c r="D25" s="5"/>
      <c r="E25" s="5"/>
      <c r="F25" s="5">
        <f t="shared" si="0"/>
        <v>0</v>
      </c>
      <c r="G25" s="29">
        <f t="shared" si="1"/>
        <v>700</v>
      </c>
      <c r="H25" s="41"/>
    </row>
    <row r="26" spans="1:8" ht="15" customHeight="1">
      <c r="A26" s="28" t="s">
        <v>70</v>
      </c>
      <c r="B26" s="4">
        <v>1100</v>
      </c>
      <c r="C26" s="22" t="s">
        <v>85</v>
      </c>
      <c r="D26" s="5">
        <v>50</v>
      </c>
      <c r="E26" s="5"/>
      <c r="F26" s="5">
        <f t="shared" si="0"/>
        <v>50</v>
      </c>
      <c r="G26" s="29">
        <f t="shared" si="1"/>
        <v>1050</v>
      </c>
      <c r="H26" s="41"/>
    </row>
    <row r="27" spans="1:7" ht="15" customHeight="1">
      <c r="A27" s="30" t="s">
        <v>41</v>
      </c>
      <c r="B27" s="4"/>
      <c r="C27" s="22"/>
      <c r="D27" s="5"/>
      <c r="E27" s="5"/>
      <c r="F27" s="5">
        <f t="shared" si="0"/>
        <v>0</v>
      </c>
      <c r="G27" s="29">
        <f t="shared" si="1"/>
        <v>0</v>
      </c>
    </row>
    <row r="28" spans="1:7" ht="15" customHeight="1" thickBot="1">
      <c r="A28" s="30" t="s">
        <v>71</v>
      </c>
      <c r="B28" s="4"/>
      <c r="C28" s="22"/>
      <c r="D28" s="5">
        <v>50</v>
      </c>
      <c r="E28" s="5"/>
      <c r="F28" s="5">
        <f t="shared" si="0"/>
        <v>50</v>
      </c>
      <c r="G28" s="29">
        <f t="shared" si="1"/>
        <v>-50</v>
      </c>
    </row>
    <row r="29" spans="1:8" ht="15" customHeight="1" thickBot="1">
      <c r="A29" s="31" t="s">
        <v>46</v>
      </c>
      <c r="B29" s="32">
        <v>470</v>
      </c>
      <c r="C29" s="33" t="s">
        <v>73</v>
      </c>
      <c r="D29" s="34"/>
      <c r="E29" s="34"/>
      <c r="F29" s="34">
        <f t="shared" si="0"/>
        <v>0</v>
      </c>
      <c r="G29" s="35">
        <f t="shared" si="1"/>
        <v>470</v>
      </c>
      <c r="H29" s="45"/>
    </row>
    <row r="30" spans="1:10" ht="15" customHeight="1" thickBot="1">
      <c r="A30" s="25" t="s">
        <v>9</v>
      </c>
      <c r="B30" s="26">
        <f>SUM(B5:B29)</f>
        <v>15340</v>
      </c>
      <c r="C30" s="25" t="s">
        <v>16</v>
      </c>
      <c r="D30" s="27">
        <f>SUM(D5:D29)</f>
        <v>2260</v>
      </c>
      <c r="E30" s="27">
        <f>SUM(E5:E29)</f>
        <v>1930</v>
      </c>
      <c r="F30" s="37">
        <f>SUM(F5:F29)</f>
        <v>4190</v>
      </c>
      <c r="G30" s="27">
        <f>SUM(G5:G29)</f>
        <v>11150</v>
      </c>
      <c r="H30" s="36">
        <f>F30+H5+H6+H9+H7+H8+H10+H11+H12+H13+H14+H15</f>
        <v>10427.279999999999</v>
      </c>
      <c r="J30" s="16"/>
    </row>
    <row r="31" ht="12.75">
      <c r="A31" t="s">
        <v>91</v>
      </c>
    </row>
    <row r="32" ht="13.5" thickBot="1">
      <c r="A32" t="s">
        <v>35</v>
      </c>
    </row>
    <row r="33" spans="5:10" ht="13.5" thickBot="1">
      <c r="E33" s="6" t="s">
        <v>17</v>
      </c>
      <c r="H33" s="36">
        <v>43274.52</v>
      </c>
      <c r="I33" t="s">
        <v>72</v>
      </c>
      <c r="J33" s="16"/>
    </row>
    <row r="34" spans="1:4" ht="12.75">
      <c r="A34" s="6" t="s">
        <v>18</v>
      </c>
      <c r="D34" s="7"/>
    </row>
    <row r="35" spans="1:10" ht="15" customHeight="1">
      <c r="A35" t="s">
        <v>19</v>
      </c>
      <c r="F35" s="8">
        <v>200</v>
      </c>
      <c r="J35" s="16"/>
    </row>
    <row r="36" spans="1:11" ht="15" customHeight="1">
      <c r="A36" s="9" t="s">
        <v>20</v>
      </c>
      <c r="F36" s="8">
        <v>1000</v>
      </c>
      <c r="K36" s="16"/>
    </row>
    <row r="37" spans="1:6" ht="15" customHeight="1">
      <c r="A37" s="10" t="s">
        <v>21</v>
      </c>
      <c r="F37" s="8">
        <v>5000</v>
      </c>
    </row>
    <row r="38" spans="1:10" ht="17.25" customHeight="1">
      <c r="A38" t="s">
        <v>36</v>
      </c>
      <c r="F38" s="8">
        <v>200</v>
      </c>
      <c r="J38" s="16"/>
    </row>
    <row r="39" spans="1:9" ht="15.75" customHeight="1" thickBot="1">
      <c r="A39" s="9" t="s">
        <v>38</v>
      </c>
      <c r="F39" s="8">
        <v>1000</v>
      </c>
      <c r="I39" s="16"/>
    </row>
    <row r="40" spans="1:6" ht="13.5" thickBot="1">
      <c r="A40" s="6" t="s">
        <v>23</v>
      </c>
      <c r="F40" s="11">
        <f>SUM(F35:F39)</f>
        <v>7400</v>
      </c>
    </row>
    <row r="41" ht="12.75" customHeight="1"/>
    <row r="42" ht="15">
      <c r="A42" s="12" t="s">
        <v>24</v>
      </c>
    </row>
    <row r="43" spans="1:4" ht="12.75">
      <c r="A43" t="s">
        <v>19</v>
      </c>
      <c r="D43" s="23">
        <v>490.82</v>
      </c>
    </row>
    <row r="44" spans="1:4" ht="12.75" hidden="1">
      <c r="A44" t="s">
        <v>25</v>
      </c>
      <c r="D44" s="23"/>
    </row>
    <row r="45" spans="1:4" ht="12.75" hidden="1">
      <c r="A45" t="s">
        <v>51</v>
      </c>
      <c r="D45" s="23"/>
    </row>
    <row r="46" spans="1:4" ht="12.75" hidden="1">
      <c r="A46" t="s">
        <v>26</v>
      </c>
      <c r="B46" s="14"/>
      <c r="D46" s="23"/>
    </row>
    <row r="47" spans="1:4" ht="12.75" hidden="1">
      <c r="A47" t="s">
        <v>48</v>
      </c>
      <c r="D47" s="23"/>
    </row>
    <row r="48" spans="1:4" ht="12.75" hidden="1">
      <c r="A48" t="s">
        <v>45</v>
      </c>
      <c r="D48" s="23"/>
    </row>
    <row r="49" spans="1:9" ht="12.75" hidden="1">
      <c r="A49" s="15" t="s">
        <v>44</v>
      </c>
      <c r="D49" s="23"/>
      <c r="I49" s="16"/>
    </row>
    <row r="50" spans="1:9" ht="12.75">
      <c r="A50" s="15" t="s">
        <v>22</v>
      </c>
      <c r="D50" s="23">
        <f>11.3+54</f>
        <v>65.3</v>
      </c>
      <c r="I50" s="16"/>
    </row>
    <row r="51" spans="1:4" ht="12.75" hidden="1">
      <c r="A51" s="15" t="s">
        <v>53</v>
      </c>
      <c r="D51" s="23"/>
    </row>
    <row r="52" spans="1:4" ht="12" customHeight="1" hidden="1">
      <c r="A52" s="15" t="s">
        <v>37</v>
      </c>
      <c r="D52" s="23"/>
    </row>
    <row r="53" spans="1:4" ht="12.75">
      <c r="A53" s="15" t="s">
        <v>43</v>
      </c>
      <c r="D53" s="23">
        <v>500</v>
      </c>
    </row>
    <row r="54" spans="1:4" ht="12.75">
      <c r="A54" s="15" t="s">
        <v>47</v>
      </c>
      <c r="D54" s="23">
        <v>8000</v>
      </c>
    </row>
    <row r="55" spans="1:4" ht="12.75" hidden="1">
      <c r="A55" t="s">
        <v>52</v>
      </c>
      <c r="D55" s="23"/>
    </row>
    <row r="56" spans="1:4" ht="12.75" hidden="1">
      <c r="A56" s="15" t="s">
        <v>55</v>
      </c>
      <c r="D56" s="23"/>
    </row>
    <row r="57" spans="1:4" ht="12.75" hidden="1">
      <c r="A57" s="15" t="s">
        <v>54</v>
      </c>
      <c r="D57" s="23"/>
    </row>
    <row r="58" spans="1:4" ht="13.5" thickBot="1">
      <c r="A58" s="15" t="s">
        <v>27</v>
      </c>
      <c r="D58" s="13">
        <v>8</v>
      </c>
    </row>
    <row r="59" spans="1:4" ht="13.5" thickBot="1">
      <c r="A59" s="6" t="s">
        <v>9</v>
      </c>
      <c r="D59" s="43">
        <f>SUM(D43:D58)</f>
        <v>9064.119999999999</v>
      </c>
    </row>
    <row r="60" ht="16.5" customHeight="1" thickBot="1">
      <c r="D60" s="16"/>
    </row>
    <row r="61" spans="1:4" ht="13.5" thickBot="1">
      <c r="A61" s="6" t="s">
        <v>28</v>
      </c>
      <c r="D61" s="42">
        <f>H33+H30-D59</f>
        <v>44637.67999999999</v>
      </c>
    </row>
    <row r="62" spans="5:8" ht="13.5" thickBot="1">
      <c r="E62" s="48" t="s">
        <v>29</v>
      </c>
      <c r="F62" s="49"/>
      <c r="G62" s="38">
        <f>17154.19+4490+15.9+2190+1175.05+825.4+700.11+887.7-8000+H5+H7+H8+H9+H10</f>
        <v>25175.63</v>
      </c>
      <c r="H62" s="16"/>
    </row>
    <row r="63" spans="5:7" ht="13.5" thickBot="1">
      <c r="E63" s="48" t="s">
        <v>56</v>
      </c>
      <c r="F63" s="49"/>
      <c r="G63" s="38">
        <f>D61-G62</f>
        <v>19462.049999999992</v>
      </c>
    </row>
    <row r="65" spans="1:3" ht="16.5">
      <c r="A65" s="17" t="s">
        <v>57</v>
      </c>
      <c r="B65" s="12"/>
      <c r="C65" s="12"/>
    </row>
    <row r="66" spans="1:5" ht="19.5">
      <c r="A66" s="18" t="s">
        <v>30</v>
      </c>
      <c r="E66" s="19" t="s">
        <v>31</v>
      </c>
    </row>
    <row r="67" spans="1:5" ht="19.5">
      <c r="A67" s="20" t="s">
        <v>32</v>
      </c>
      <c r="E67" s="19"/>
    </row>
    <row r="68" spans="1:4" ht="16.5" customHeight="1">
      <c r="A68" s="12"/>
      <c r="D68" s="6"/>
    </row>
    <row r="69" ht="12.75">
      <c r="D69" s="6"/>
    </row>
    <row r="70" ht="15">
      <c r="A70" s="21"/>
    </row>
    <row r="71" ht="15">
      <c r="A71" s="21"/>
    </row>
  </sheetData>
  <sheetProtection/>
  <mergeCells count="6">
    <mergeCell ref="G3:G4"/>
    <mergeCell ref="E63:F63"/>
    <mergeCell ref="E62:F62"/>
    <mergeCell ref="A3:A4"/>
    <mergeCell ref="B3:C3"/>
    <mergeCell ref="D3:F3"/>
  </mergeCells>
  <printOptions/>
  <pageMargins left="0.27569444444444446" right="0.23611111111111113" top="0.35416666666666663" bottom="0.15763888888888888" header="0.15763888888888888" footer="0.5118055555555556"/>
  <pageSetup firstPageNumber="1" useFirstPageNumber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Biernacka Patrycja (WTH4FYW)</dc:creator>
  <cp:keywords/>
  <dc:description/>
  <cp:lastModifiedBy>AGATA</cp:lastModifiedBy>
  <cp:lastPrinted>2018-01-31T07:30:29Z</cp:lastPrinted>
  <dcterms:created xsi:type="dcterms:W3CDTF">2013-09-12T15:32:55Z</dcterms:created>
  <dcterms:modified xsi:type="dcterms:W3CDTF">2018-01-31T09:37:07Z</dcterms:modified>
  <cp:category/>
  <cp:version/>
  <cp:contentType/>
  <cp:contentStatus/>
</cp:coreProperties>
</file>